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uo365-my.sharepoint.com/personal/coneill_cru_ie/Documents/AA Energy Networks Team/A Offshore/CRU Offshore Policy work/4th decision/For publication/"/>
    </mc:Choice>
  </mc:AlternateContent>
  <xr:revisionPtr revIDLastSave="0" documentId="8_{9926CBCB-DBE2-4CAE-80C4-5F4056D61DC1}" xr6:coauthVersionLast="47" xr6:coauthVersionMax="47" xr10:uidLastSave="{00000000-0000-0000-0000-000000000000}"/>
  <bookViews>
    <workbookView xWindow="-108" yWindow="-108" windowWidth="19416" windowHeight="10416" xr2:uid="{6D201AD1-F9A1-4360-A9AC-2DAE457686FC}"/>
  </bookViews>
  <sheets>
    <sheet name="OGTUoS methodology" sheetId="1" r:id="rId1"/>
  </sheets>
  <definedNames>
    <definedName name="_ftn1" localSheetId="0">'OGTUoS methodology'!$B$30</definedName>
    <definedName name="_ftnref1" localSheetId="0">'OGTUoS methodology'!#REF!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14" i="1" l="1"/>
  <c r="C24" i="1"/>
  <c r="D23" i="1"/>
  <c r="E23" i="1" s="1"/>
  <c r="E26" i="1" s="1"/>
  <c r="C13" i="1"/>
  <c r="C15" i="1" l="1"/>
  <c r="C17" i="1" s="1"/>
  <c r="D26" i="1"/>
  <c r="F23" i="1"/>
  <c r="F26" i="1" s="1"/>
  <c r="D24" i="1"/>
  <c r="D28" i="1" l="1"/>
  <c r="E28" i="1"/>
  <c r="F28" i="1"/>
  <c r="C28" i="1"/>
  <c r="E24" i="1"/>
  <c r="G23" i="1"/>
  <c r="G26" i="1" s="1"/>
  <c r="G28" i="1" s="1"/>
  <c r="H23" i="1" l="1"/>
  <c r="H26" i="1" s="1"/>
  <c r="H28" i="1" s="1"/>
  <c r="F24" i="1"/>
  <c r="G24" i="1" l="1"/>
  <c r="I23" i="1"/>
  <c r="I26" i="1" s="1"/>
  <c r="I28" i="1" s="1"/>
  <c r="J23" i="1" l="1"/>
  <c r="J26" i="1" s="1"/>
  <c r="J28" i="1" s="1"/>
  <c r="H24" i="1"/>
  <c r="I24" i="1" l="1"/>
  <c r="K23" i="1"/>
  <c r="K26" i="1" s="1"/>
  <c r="K28" i="1" s="1"/>
  <c r="J24" i="1" l="1"/>
  <c r="L23" i="1"/>
  <c r="L26" i="1" s="1"/>
  <c r="L28" i="1" s="1"/>
  <c r="M23" i="1" l="1"/>
  <c r="M26" i="1" s="1"/>
  <c r="M28" i="1" s="1"/>
  <c r="K24" i="1"/>
  <c r="L24" i="1" l="1"/>
  <c r="N23" i="1"/>
  <c r="N26" i="1" s="1"/>
  <c r="N28" i="1" s="1"/>
  <c r="O23" i="1" l="1"/>
  <c r="O26" i="1" s="1"/>
  <c r="O28" i="1" s="1"/>
  <c r="M24" i="1"/>
  <c r="N24" i="1" l="1"/>
  <c r="P23" i="1"/>
  <c r="P26" i="1" s="1"/>
  <c r="P28" i="1" s="1"/>
  <c r="Q23" i="1" l="1"/>
  <c r="Q26" i="1" s="1"/>
  <c r="Q28" i="1" s="1"/>
  <c r="O24" i="1"/>
  <c r="P24" i="1" l="1"/>
  <c r="R23" i="1"/>
  <c r="R26" i="1" s="1"/>
  <c r="R28" i="1" s="1"/>
  <c r="S23" i="1" l="1"/>
  <c r="S26" i="1" s="1"/>
  <c r="S28" i="1" s="1"/>
  <c r="Q24" i="1"/>
  <c r="R24" i="1" l="1"/>
  <c r="T23" i="1"/>
  <c r="T26" i="1" s="1"/>
  <c r="T28" i="1" s="1"/>
  <c r="U23" i="1" l="1"/>
  <c r="U26" i="1" s="1"/>
  <c r="U28" i="1" s="1"/>
  <c r="S24" i="1"/>
  <c r="T24" i="1" l="1"/>
  <c r="V23" i="1"/>
  <c r="V26" i="1" s="1"/>
  <c r="V28" i="1" s="1"/>
  <c r="W23" i="1" l="1"/>
  <c r="W26" i="1" s="1"/>
  <c r="W28" i="1" s="1"/>
  <c r="U24" i="1"/>
  <c r="V24" i="1" l="1"/>
  <c r="X23" i="1"/>
  <c r="X26" i="1" s="1"/>
  <c r="X28" i="1" s="1"/>
  <c r="Y23" i="1" l="1"/>
  <c r="Y26" i="1" s="1"/>
  <c r="Y28" i="1" s="1"/>
  <c r="W24" i="1"/>
  <c r="X24" i="1" l="1"/>
  <c r="Z23" i="1"/>
  <c r="Z26" i="1" s="1"/>
  <c r="Z28" i="1" s="1"/>
  <c r="AA23" i="1" l="1"/>
  <c r="AA26" i="1" s="1"/>
  <c r="AA28" i="1" s="1"/>
  <c r="Y24" i="1"/>
  <c r="Z24" i="1" l="1"/>
  <c r="AB23" i="1"/>
  <c r="AB26" i="1" s="1"/>
  <c r="AB28" i="1" s="1"/>
  <c r="AC23" i="1" l="1"/>
  <c r="AC26" i="1" s="1"/>
  <c r="AC28" i="1" s="1"/>
  <c r="AA24" i="1"/>
  <c r="AB24" i="1" l="1"/>
  <c r="AD23" i="1"/>
  <c r="AD26" i="1" s="1"/>
  <c r="AD28" i="1" s="1"/>
  <c r="AE23" i="1" l="1"/>
  <c r="AE26" i="1" s="1"/>
  <c r="AE28" i="1" s="1"/>
  <c r="AC24" i="1"/>
  <c r="AD24" i="1" l="1"/>
  <c r="AF23" i="1"/>
  <c r="AF26" i="1" s="1"/>
  <c r="AF28" i="1" s="1"/>
  <c r="AG23" i="1" l="1"/>
  <c r="AG26" i="1" s="1"/>
  <c r="AG28" i="1" s="1"/>
  <c r="C29" i="1" s="1"/>
  <c r="AE24" i="1"/>
  <c r="AF24" i="1" l="1"/>
  <c r="AG24" i="1" l="1"/>
</calcChain>
</file>

<file path=xl/sharedStrings.xml><?xml version="1.0" encoding="utf-8"?>
<sst xmlns="http://schemas.openxmlformats.org/spreadsheetml/2006/main" count="22" uniqueCount="22">
  <si>
    <t>Key:</t>
  </si>
  <si>
    <t>Calculation</t>
  </si>
  <si>
    <t>FTV Base Charge</t>
  </si>
  <si>
    <t>Discount Rate</t>
  </si>
  <si>
    <t>Cost Recovery Period (Years)</t>
  </si>
  <si>
    <t>Payments Per Year</t>
  </si>
  <si>
    <t>NPER</t>
  </si>
  <si>
    <t>Rate (%)</t>
  </si>
  <si>
    <t>PMT (€)</t>
  </si>
  <si>
    <t>MEC (kw)</t>
  </si>
  <si>
    <t>Monthly OG-TUoS Charge (€/kW)</t>
  </si>
  <si>
    <t>Annual OG-TUoS Charge (€m)</t>
  </si>
  <si>
    <t>OG-TUoS Charge</t>
  </si>
  <si>
    <t>Asset Transfer Date (ATD)</t>
  </si>
  <si>
    <t>Year Flag</t>
  </si>
  <si>
    <t>Calendar Year</t>
  </si>
  <si>
    <t>Sheet End</t>
  </si>
  <si>
    <t>Total OG-TUoS Payments (€m)</t>
  </si>
  <si>
    <t>No. of monthly payments</t>
  </si>
  <si>
    <t>ATV (€)</t>
  </si>
  <si>
    <t>Fixed Input</t>
  </si>
  <si>
    <t>User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</si>
</sst>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£&quot;#,##0.00;[Red]\-&quot;£&quot;#,##0.00"/>
    <numFmt numFmtId="165" formatCode="_-&quot;£&quot;* #,##0.00_-;\-&quot;£&quot;* #,##0.00_-;_-&quot;£&quot;* &quot;-&quot;??_-;_-@_-"/>
    <numFmt numFmtId="166" formatCode="_-[$€-2]\ * #,##0_-;\-[$€-2]\ * #,##0_-;_-[$€-2]\ * &quot;-&quot;??_-;_-@_-"/>
    <numFmt numFmtId="167" formatCode="_-* #,##0_-;\-* #,##0_-;_-* &quot;-&quot;??_-;_-@_-"/>
    <numFmt numFmtId="168" formatCode="_-[$€-2]\ * #,##0.000_-;\-[$€-2]\ * #,##0.000_-;_-[$€-2]\ * &quot;-&quot;??_-;_-@_-"/>
    <numFmt numFmtId="169" formatCode="_-[$€-2]\ * #,##0.00_-;\-[$€-2]\ * #,##0.00_-;_-[$€-2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sz val="11"/>
      <color rgb="FF3F3F76"/>
      <name val="Arial Nova"/>
      <family val="2"/>
    </font>
    <font>
      <b/>
      <sz val="11"/>
      <color rgb="FFFA7D00"/>
      <name val="Arial Nova"/>
      <family val="2"/>
    </font>
    <font>
      <b/>
      <sz val="11"/>
      <color theme="0"/>
      <name val="Arial Nova"/>
      <family val="2"/>
    </font>
    <font>
      <sz val="11"/>
      <color theme="1"/>
      <name val="Arial Nova"/>
    </font>
    <font>
      <sz val="11"/>
      <name val="Arial Nov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ova"/>
      <family val="2"/>
    </font>
    <font>
      <b/>
      <sz val="11"/>
      <color theme="0"/>
      <name val="Arial Nova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1" xfId="3" applyFont="1"/>
    <xf numFmtId="0" fontId="7" fillId="3" borderId="1" xfId="4" applyFont="1"/>
    <xf numFmtId="0" fontId="4" fillId="4" borderId="0" xfId="0" applyFont="1" applyFill="1"/>
    <xf numFmtId="0" fontId="9" fillId="4" borderId="0" xfId="0" applyFont="1" applyFill="1"/>
    <xf numFmtId="1" fontId="7" fillId="3" borderId="1" xfId="4" applyNumberFormat="1" applyFont="1"/>
    <xf numFmtId="10" fontId="7" fillId="3" borderId="1" xfId="2" applyNumberFormat="1" applyFont="1" applyFill="1" applyBorder="1"/>
    <xf numFmtId="166" fontId="7" fillId="3" borderId="1" xfId="1" applyNumberFormat="1" applyFont="1" applyFill="1" applyBorder="1"/>
    <xf numFmtId="168" fontId="7" fillId="3" borderId="1" xfId="1" applyNumberFormat="1" applyFont="1" applyFill="1" applyBorder="1"/>
    <xf numFmtId="0" fontId="10" fillId="0" borderId="0" xfId="0" applyFont="1"/>
    <xf numFmtId="0" fontId="9" fillId="0" borderId="0" xfId="0" applyFont="1"/>
    <xf numFmtId="14" fontId="6" fillId="2" borderId="1" xfId="2" applyNumberFormat="1" applyFont="1" applyFill="1" applyBorder="1"/>
    <xf numFmtId="14" fontId="4" fillId="0" borderId="0" xfId="0" applyNumberFormat="1" applyFont="1"/>
    <xf numFmtId="9" fontId="4" fillId="0" borderId="0" xfId="2" applyFont="1"/>
    <xf numFmtId="2" fontId="4" fillId="0" borderId="0" xfId="2" applyNumberFormat="1" applyFont="1"/>
    <xf numFmtId="169" fontId="7" fillId="3" borderId="1" xfId="4" applyNumberFormat="1" applyFont="1"/>
    <xf numFmtId="0" fontId="12" fillId="0" borderId="0" xfId="5" applyFont="1" applyAlignment="1">
      <alignment vertical="center"/>
    </xf>
    <xf numFmtId="169" fontId="9" fillId="0" borderId="0" xfId="0" applyNumberFormat="1" applyFont="1"/>
    <xf numFmtId="14" fontId="12" fillId="0" borderId="0" xfId="5" applyNumberFormat="1" applyFont="1" applyAlignment="1">
      <alignment vertical="center"/>
    </xf>
    <xf numFmtId="1" fontId="4" fillId="0" borderId="0" xfId="2" applyNumberFormat="1" applyFont="1"/>
    <xf numFmtId="164" fontId="12" fillId="0" borderId="0" xfId="2" applyNumberFormat="1" applyFont="1" applyAlignment="1">
      <alignment vertical="center"/>
    </xf>
    <xf numFmtId="1" fontId="9" fillId="0" borderId="0" xfId="0" applyNumberFormat="1" applyFont="1"/>
    <xf numFmtId="166" fontId="6" fillId="2" borderId="1" xfId="3" applyNumberFormat="1" applyFont="1"/>
    <xf numFmtId="0" fontId="4" fillId="0" borderId="1" xfId="0" applyFont="1" applyBorder="1"/>
    <xf numFmtId="167" fontId="6" fillId="2" borderId="1" xfId="3" applyNumberFormat="1" applyFont="1"/>
    <xf numFmtId="10" fontId="4" fillId="0" borderId="1" xfId="2" applyNumberFormat="1" applyFont="1" applyBorder="1"/>
    <xf numFmtId="0" fontId="8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</cellXfs>
  <cellStyles count="6">
    <cellStyle name="Calculation" xfId="4" builtinId="22"/>
    <cellStyle name="Currency" xfId="1" builtinId="4"/>
    <cellStyle name="Hyperlink" xfId="5" builtinId="8"/>
    <cellStyle name="Input" xfId="3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86F7-31A6-434E-8363-77186F2F7C6F}">
  <sheetPr>
    <tabColor rgb="FF7030A0"/>
  </sheetPr>
  <dimension ref="A2:AN41"/>
  <sheetViews>
    <sheetView tabSelected="1" topLeftCell="A10" zoomScale="85" zoomScaleNormal="85" workbookViewId="0">
      <selection activeCell="B31" sqref="B31:C31"/>
    </sheetView>
  </sheetViews>
  <sheetFormatPr defaultColWidth="8.88671875" defaultRowHeight="13.8" x14ac:dyDescent="0.25"/>
  <cols>
    <col min="1" max="1" width="8.88671875" style="1"/>
    <col min="2" max="2" width="30.77734375" style="1" bestFit="1" customWidth="1"/>
    <col min="3" max="3" width="19" style="1" customWidth="1"/>
    <col min="4" max="4" width="13.6640625" style="1" customWidth="1"/>
    <col min="5" max="38" width="12" style="1" customWidth="1"/>
    <col min="39" max="16384" width="8.88671875" style="1"/>
  </cols>
  <sheetData>
    <row r="2" spans="1:40" x14ac:dyDescent="0.25">
      <c r="B2" s="2" t="s">
        <v>0</v>
      </c>
    </row>
    <row r="3" spans="1:40" x14ac:dyDescent="0.25">
      <c r="B3" s="3" t="s">
        <v>21</v>
      </c>
    </row>
    <row r="4" spans="1:40" x14ac:dyDescent="0.25">
      <c r="B4" s="4" t="s">
        <v>1</v>
      </c>
    </row>
    <row r="5" spans="1:40" x14ac:dyDescent="0.25">
      <c r="B5" s="25" t="s">
        <v>20</v>
      </c>
    </row>
    <row r="7" spans="1:40" x14ac:dyDescent="0.25">
      <c r="A7" s="5"/>
      <c r="B7" s="28" t="s">
        <v>2</v>
      </c>
      <c r="C7" s="2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  <c r="AI7" s="6"/>
      <c r="AJ7" s="6"/>
      <c r="AK7" s="6"/>
      <c r="AL7" s="6"/>
      <c r="AM7" s="6"/>
      <c r="AN7" s="6"/>
    </row>
    <row r="9" spans="1:40" x14ac:dyDescent="0.25">
      <c r="B9" s="1" t="s">
        <v>3</v>
      </c>
      <c r="C9" s="27">
        <v>5.2499999999999998E-2</v>
      </c>
    </row>
    <row r="10" spans="1:40" x14ac:dyDescent="0.25">
      <c r="B10" s="1" t="s">
        <v>19</v>
      </c>
      <c r="C10" s="24">
        <v>100000000</v>
      </c>
    </row>
    <row r="11" spans="1:40" x14ac:dyDescent="0.25">
      <c r="B11" s="1" t="s">
        <v>4</v>
      </c>
      <c r="C11" s="25">
        <v>30</v>
      </c>
    </row>
    <row r="12" spans="1:40" x14ac:dyDescent="0.25">
      <c r="B12" s="1" t="s">
        <v>5</v>
      </c>
      <c r="C12" s="25">
        <v>12</v>
      </c>
    </row>
    <row r="13" spans="1:40" x14ac:dyDescent="0.25">
      <c r="B13" s="1" t="s">
        <v>6</v>
      </c>
      <c r="C13" s="7">
        <f>C11*C12</f>
        <v>360</v>
      </c>
    </row>
    <row r="14" spans="1:40" x14ac:dyDescent="0.25">
      <c r="B14" s="1" t="s">
        <v>7</v>
      </c>
      <c r="C14" s="8">
        <f>C9/C12</f>
        <v>4.3749999999999995E-3</v>
      </c>
    </row>
    <row r="15" spans="1:40" x14ac:dyDescent="0.25">
      <c r="B15" s="1" t="s">
        <v>8</v>
      </c>
      <c r="C15" s="9">
        <f>-PMT(C14,C13,C10,0,0)</f>
        <v>552203.70214189833</v>
      </c>
    </row>
    <row r="16" spans="1:40" x14ac:dyDescent="0.25">
      <c r="B16" s="1" t="s">
        <v>9</v>
      </c>
      <c r="C16" s="26">
        <v>100000</v>
      </c>
    </row>
    <row r="17" spans="1:40" x14ac:dyDescent="0.25">
      <c r="B17" s="1" t="s">
        <v>10</v>
      </c>
      <c r="C17" s="10">
        <f>C15/C16</f>
        <v>5.5220370214189831</v>
      </c>
    </row>
    <row r="18" spans="1:40" x14ac:dyDescent="0.25">
      <c r="C18" s="23"/>
    </row>
    <row r="19" spans="1:40" x14ac:dyDescent="0.25">
      <c r="A19" s="5"/>
      <c r="B19" s="28" t="s">
        <v>12</v>
      </c>
      <c r="C19" s="2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6"/>
      <c r="AJ19" s="6"/>
      <c r="AK19" s="6"/>
      <c r="AL19" s="6"/>
      <c r="AM19" s="6"/>
      <c r="AN19" s="6"/>
    </row>
    <row r="21" spans="1:40" x14ac:dyDescent="0.25">
      <c r="B21" s="1" t="s">
        <v>13</v>
      </c>
      <c r="C21" s="13">
        <v>46753</v>
      </c>
    </row>
    <row r="22" spans="1:40" x14ac:dyDescent="0.25">
      <c r="C22" s="12"/>
    </row>
    <row r="23" spans="1:40" x14ac:dyDescent="0.25">
      <c r="B23" s="1" t="s">
        <v>14</v>
      </c>
      <c r="C23" s="1">
        <v>1</v>
      </c>
      <c r="D23" s="1">
        <f t="shared" ref="D23:S24" si="0">C23+1</f>
        <v>2</v>
      </c>
      <c r="E23" s="1">
        <f t="shared" si="0"/>
        <v>3</v>
      </c>
      <c r="F23" s="1">
        <f t="shared" si="0"/>
        <v>4</v>
      </c>
      <c r="G23" s="1">
        <f t="shared" si="0"/>
        <v>5</v>
      </c>
      <c r="H23" s="1">
        <f t="shared" si="0"/>
        <v>6</v>
      </c>
      <c r="I23" s="1">
        <f t="shared" si="0"/>
        <v>7</v>
      </c>
      <c r="J23" s="1">
        <f t="shared" si="0"/>
        <v>8</v>
      </c>
      <c r="K23" s="1">
        <f t="shared" si="0"/>
        <v>9</v>
      </c>
      <c r="L23" s="1">
        <f t="shared" si="0"/>
        <v>10</v>
      </c>
      <c r="M23" s="1">
        <f t="shared" si="0"/>
        <v>11</v>
      </c>
      <c r="N23" s="1">
        <f t="shared" si="0"/>
        <v>12</v>
      </c>
      <c r="O23" s="1">
        <f t="shared" si="0"/>
        <v>13</v>
      </c>
      <c r="P23" s="1">
        <f t="shared" si="0"/>
        <v>14</v>
      </c>
      <c r="Q23" s="1">
        <f t="shared" si="0"/>
        <v>15</v>
      </c>
      <c r="R23" s="1">
        <f t="shared" si="0"/>
        <v>16</v>
      </c>
      <c r="S23" s="1">
        <f t="shared" si="0"/>
        <v>17</v>
      </c>
      <c r="T23" s="1">
        <f t="shared" ref="T23:AG24" si="1">S23+1</f>
        <v>18</v>
      </c>
      <c r="U23" s="1">
        <f t="shared" si="1"/>
        <v>19</v>
      </c>
      <c r="V23" s="1">
        <f t="shared" si="1"/>
        <v>20</v>
      </c>
      <c r="W23" s="1">
        <f t="shared" si="1"/>
        <v>21</v>
      </c>
      <c r="X23" s="1">
        <f t="shared" si="1"/>
        <v>22</v>
      </c>
      <c r="Y23" s="1">
        <f t="shared" si="1"/>
        <v>23</v>
      </c>
      <c r="Z23" s="1">
        <f t="shared" si="1"/>
        <v>24</v>
      </c>
      <c r="AA23" s="1">
        <f t="shared" si="1"/>
        <v>25</v>
      </c>
      <c r="AB23" s="1">
        <f t="shared" si="1"/>
        <v>26</v>
      </c>
      <c r="AC23" s="1">
        <f t="shared" si="1"/>
        <v>27</v>
      </c>
      <c r="AD23" s="1">
        <f t="shared" si="1"/>
        <v>28</v>
      </c>
      <c r="AE23" s="1">
        <f t="shared" si="1"/>
        <v>29</v>
      </c>
      <c r="AF23" s="1">
        <f t="shared" si="1"/>
        <v>30</v>
      </c>
      <c r="AG23" s="1">
        <f t="shared" si="1"/>
        <v>31</v>
      </c>
    </row>
    <row r="24" spans="1:40" x14ac:dyDescent="0.25">
      <c r="B24" s="1" t="s">
        <v>15</v>
      </c>
      <c r="C24" s="1">
        <f>YEAR(C21)</f>
        <v>2028</v>
      </c>
      <c r="D24" s="1">
        <f t="shared" si="0"/>
        <v>2029</v>
      </c>
      <c r="E24" s="1">
        <f t="shared" si="0"/>
        <v>2030</v>
      </c>
      <c r="F24" s="1">
        <f t="shared" si="0"/>
        <v>2031</v>
      </c>
      <c r="G24" s="1">
        <f t="shared" si="0"/>
        <v>2032</v>
      </c>
      <c r="H24" s="1">
        <f t="shared" si="0"/>
        <v>2033</v>
      </c>
      <c r="I24" s="1">
        <f t="shared" si="0"/>
        <v>2034</v>
      </c>
      <c r="J24" s="1">
        <f t="shared" si="0"/>
        <v>2035</v>
      </c>
      <c r="K24" s="1">
        <f t="shared" si="0"/>
        <v>2036</v>
      </c>
      <c r="L24" s="1">
        <f t="shared" si="0"/>
        <v>2037</v>
      </c>
      <c r="M24" s="1">
        <f t="shared" si="0"/>
        <v>2038</v>
      </c>
      <c r="N24" s="1">
        <f t="shared" si="0"/>
        <v>2039</v>
      </c>
      <c r="O24" s="1">
        <f t="shared" si="0"/>
        <v>2040</v>
      </c>
      <c r="P24" s="1">
        <f t="shared" si="0"/>
        <v>2041</v>
      </c>
      <c r="Q24" s="1">
        <f t="shared" si="0"/>
        <v>2042</v>
      </c>
      <c r="R24" s="1">
        <f t="shared" si="0"/>
        <v>2043</v>
      </c>
      <c r="S24" s="1">
        <f t="shared" si="0"/>
        <v>2044</v>
      </c>
      <c r="T24" s="1">
        <f t="shared" si="1"/>
        <v>2045</v>
      </c>
      <c r="U24" s="1">
        <f t="shared" si="1"/>
        <v>2046</v>
      </c>
      <c r="V24" s="1">
        <f t="shared" si="1"/>
        <v>2047</v>
      </c>
      <c r="W24" s="1">
        <f t="shared" si="1"/>
        <v>2048</v>
      </c>
      <c r="X24" s="1">
        <f t="shared" si="1"/>
        <v>2049</v>
      </c>
      <c r="Y24" s="1">
        <f t="shared" si="1"/>
        <v>2050</v>
      </c>
      <c r="Z24" s="1">
        <f t="shared" si="1"/>
        <v>2051</v>
      </c>
      <c r="AA24" s="1">
        <f t="shared" si="1"/>
        <v>2052</v>
      </c>
      <c r="AB24" s="1">
        <f t="shared" si="1"/>
        <v>2053</v>
      </c>
      <c r="AC24" s="1">
        <f t="shared" si="1"/>
        <v>2054</v>
      </c>
      <c r="AD24" s="1">
        <f t="shared" si="1"/>
        <v>2055</v>
      </c>
      <c r="AE24" s="1">
        <f t="shared" si="1"/>
        <v>2056</v>
      </c>
      <c r="AF24" s="1">
        <f t="shared" si="1"/>
        <v>2057</v>
      </c>
      <c r="AG24" s="1">
        <f t="shared" si="1"/>
        <v>2058</v>
      </c>
    </row>
    <row r="25" spans="1:40" x14ac:dyDescent="0.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40" x14ac:dyDescent="0.25">
      <c r="B26" s="1" t="s">
        <v>18</v>
      </c>
      <c r="C26" s="7">
        <f>IF(C23=1,(12-MONTH($C$21)+1),IF(C23=31,12-$C$26,12))</f>
        <v>12</v>
      </c>
      <c r="D26" s="21">
        <f t="shared" ref="D26:AG26" si="2">IF(D23=1,(12-MONTH($C$21)+1),IF(D23=31,12-$C$26,12))</f>
        <v>12</v>
      </c>
      <c r="E26" s="21">
        <f t="shared" si="2"/>
        <v>12</v>
      </c>
      <c r="F26" s="21">
        <f t="shared" si="2"/>
        <v>12</v>
      </c>
      <c r="G26" s="21">
        <f t="shared" si="2"/>
        <v>12</v>
      </c>
      <c r="H26" s="21">
        <f t="shared" si="2"/>
        <v>12</v>
      </c>
      <c r="I26" s="21">
        <f t="shared" si="2"/>
        <v>12</v>
      </c>
      <c r="J26" s="21">
        <f t="shared" si="2"/>
        <v>12</v>
      </c>
      <c r="K26" s="21">
        <f t="shared" si="2"/>
        <v>12</v>
      </c>
      <c r="L26" s="21">
        <f t="shared" si="2"/>
        <v>12</v>
      </c>
      <c r="M26" s="21">
        <f t="shared" si="2"/>
        <v>12</v>
      </c>
      <c r="N26" s="21">
        <f t="shared" si="2"/>
        <v>12</v>
      </c>
      <c r="O26" s="21">
        <f t="shared" si="2"/>
        <v>12</v>
      </c>
      <c r="P26" s="21">
        <f t="shared" si="2"/>
        <v>12</v>
      </c>
      <c r="Q26" s="21">
        <f t="shared" si="2"/>
        <v>12</v>
      </c>
      <c r="R26" s="21">
        <f t="shared" si="2"/>
        <v>12</v>
      </c>
      <c r="S26" s="21">
        <f t="shared" si="2"/>
        <v>12</v>
      </c>
      <c r="T26" s="21">
        <f t="shared" si="2"/>
        <v>12</v>
      </c>
      <c r="U26" s="21">
        <f t="shared" si="2"/>
        <v>12</v>
      </c>
      <c r="V26" s="21">
        <f t="shared" si="2"/>
        <v>12</v>
      </c>
      <c r="W26" s="21">
        <f t="shared" si="2"/>
        <v>12</v>
      </c>
      <c r="X26" s="21">
        <f t="shared" si="2"/>
        <v>12</v>
      </c>
      <c r="Y26" s="21">
        <f t="shared" si="2"/>
        <v>12</v>
      </c>
      <c r="Z26" s="21">
        <f t="shared" si="2"/>
        <v>12</v>
      </c>
      <c r="AA26" s="21">
        <f t="shared" si="2"/>
        <v>12</v>
      </c>
      <c r="AB26" s="21">
        <f t="shared" si="2"/>
        <v>12</v>
      </c>
      <c r="AC26" s="21">
        <f t="shared" si="2"/>
        <v>12</v>
      </c>
      <c r="AD26" s="21">
        <f t="shared" si="2"/>
        <v>12</v>
      </c>
      <c r="AE26" s="21">
        <f t="shared" si="2"/>
        <v>12</v>
      </c>
      <c r="AF26" s="21">
        <f t="shared" si="2"/>
        <v>12</v>
      </c>
      <c r="AG26" s="7">
        <f t="shared" si="2"/>
        <v>0</v>
      </c>
    </row>
    <row r="27" spans="1:40" x14ac:dyDescent="0.25"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40" x14ac:dyDescent="0.25">
      <c r="B28" s="11" t="s">
        <v>11</v>
      </c>
      <c r="C28" s="17">
        <f t="shared" ref="C28:AG28" si="3">($C$17*$C$16*C26)/(10^6)</f>
        <v>6.6264444257027808</v>
      </c>
      <c r="D28" s="17">
        <f t="shared" si="3"/>
        <v>6.6264444257027808</v>
      </c>
      <c r="E28" s="17">
        <f t="shared" si="3"/>
        <v>6.6264444257027808</v>
      </c>
      <c r="F28" s="17">
        <f t="shared" si="3"/>
        <v>6.6264444257027808</v>
      </c>
      <c r="G28" s="17">
        <f t="shared" si="3"/>
        <v>6.6264444257027808</v>
      </c>
      <c r="H28" s="17">
        <f t="shared" si="3"/>
        <v>6.6264444257027808</v>
      </c>
      <c r="I28" s="17">
        <f t="shared" si="3"/>
        <v>6.6264444257027808</v>
      </c>
      <c r="J28" s="17">
        <f t="shared" si="3"/>
        <v>6.6264444257027808</v>
      </c>
      <c r="K28" s="17">
        <f t="shared" si="3"/>
        <v>6.6264444257027808</v>
      </c>
      <c r="L28" s="17">
        <f t="shared" si="3"/>
        <v>6.6264444257027808</v>
      </c>
      <c r="M28" s="17">
        <f t="shared" si="3"/>
        <v>6.6264444257027808</v>
      </c>
      <c r="N28" s="17">
        <f t="shared" si="3"/>
        <v>6.6264444257027808</v>
      </c>
      <c r="O28" s="17">
        <f t="shared" si="3"/>
        <v>6.6264444257027808</v>
      </c>
      <c r="P28" s="17">
        <f t="shared" si="3"/>
        <v>6.6264444257027808</v>
      </c>
      <c r="Q28" s="17">
        <f t="shared" si="3"/>
        <v>6.6264444257027808</v>
      </c>
      <c r="R28" s="17">
        <f t="shared" si="3"/>
        <v>6.6264444257027808</v>
      </c>
      <c r="S28" s="17">
        <f t="shared" si="3"/>
        <v>6.6264444257027808</v>
      </c>
      <c r="T28" s="17">
        <f t="shared" si="3"/>
        <v>6.6264444257027808</v>
      </c>
      <c r="U28" s="17">
        <f t="shared" si="3"/>
        <v>6.6264444257027808</v>
      </c>
      <c r="V28" s="17">
        <f t="shared" si="3"/>
        <v>6.6264444257027808</v>
      </c>
      <c r="W28" s="17">
        <f t="shared" si="3"/>
        <v>6.6264444257027808</v>
      </c>
      <c r="X28" s="17">
        <f t="shared" si="3"/>
        <v>6.6264444257027808</v>
      </c>
      <c r="Y28" s="17">
        <f t="shared" si="3"/>
        <v>6.6264444257027808</v>
      </c>
      <c r="Z28" s="17">
        <f t="shared" si="3"/>
        <v>6.6264444257027808</v>
      </c>
      <c r="AA28" s="17">
        <f t="shared" si="3"/>
        <v>6.6264444257027808</v>
      </c>
      <c r="AB28" s="17">
        <f t="shared" si="3"/>
        <v>6.6264444257027808</v>
      </c>
      <c r="AC28" s="17">
        <f t="shared" si="3"/>
        <v>6.6264444257027808</v>
      </c>
      <c r="AD28" s="17">
        <f t="shared" si="3"/>
        <v>6.6264444257027808</v>
      </c>
      <c r="AE28" s="17">
        <f t="shared" si="3"/>
        <v>6.6264444257027808</v>
      </c>
      <c r="AF28" s="17">
        <f t="shared" si="3"/>
        <v>6.6264444257027808</v>
      </c>
      <c r="AG28" s="17">
        <f t="shared" si="3"/>
        <v>0</v>
      </c>
    </row>
    <row r="29" spans="1:40" x14ac:dyDescent="0.25">
      <c r="B29" s="11" t="s">
        <v>17</v>
      </c>
      <c r="C29" s="17">
        <f>SUM(C28:AG28)</f>
        <v>198.79333277108339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40" x14ac:dyDescent="0.25">
      <c r="B30" s="18"/>
      <c r="C30" s="22"/>
      <c r="D30" s="18"/>
    </row>
    <row r="31" spans="1:40" x14ac:dyDescent="0.25">
      <c r="A31" s="6"/>
      <c r="B31" s="29" t="s">
        <v>16</v>
      </c>
      <c r="C31" s="29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x14ac:dyDescent="0.25">
      <c r="C32" s="12"/>
    </row>
    <row r="33" spans="3:33" x14ac:dyDescent="0.25">
      <c r="C33" s="19"/>
    </row>
    <row r="34" spans="3:33" x14ac:dyDescent="0.25">
      <c r="C34" s="19"/>
    </row>
    <row r="35" spans="3:33" x14ac:dyDescent="0.25">
      <c r="C35" s="20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3:33" x14ac:dyDescent="0.25">
      <c r="C36" s="18"/>
    </row>
    <row r="37" spans="3:33" x14ac:dyDescent="0.25">
      <c r="C37" s="18"/>
    </row>
    <row r="38" spans="3:33" x14ac:dyDescent="0.25">
      <c r="C38" s="18"/>
    </row>
    <row r="39" spans="3:33" x14ac:dyDescent="0.25">
      <c r="C39" s="18"/>
    </row>
    <row r="40" spans="3:33" x14ac:dyDescent="0.25">
      <c r="C40" s="18"/>
    </row>
    <row r="41" spans="3:33" x14ac:dyDescent="0.25">
      <c r="C41" s="18"/>
    </row>
  </sheetData>
  <mergeCells count="3">
    <mergeCell ref="B7:C7"/>
    <mergeCell ref="B19:C19"/>
    <mergeCell ref="B31:C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E35BE1F7303A428FD13A77FBA9B8DD" ma:contentTypeVersion="6" ma:contentTypeDescription="Create a new document." ma:contentTypeScope="" ma:versionID="2cf9916e6b20a9b901450e0b6edb79d3">
  <xsd:schema xmlns:xsd="http://www.w3.org/2001/XMLSchema" xmlns:xs="http://www.w3.org/2001/XMLSchema" xmlns:p="http://schemas.microsoft.com/office/2006/metadata/properties" xmlns:ns2="3bf9ce7c-b519-4c03-8ef7-ec4fd8112747" xmlns:ns3="dcbf8a88-e063-4a69-82e9-42d02808f636" targetNamespace="http://schemas.microsoft.com/office/2006/metadata/properties" ma:root="true" ma:fieldsID="a7de43110906cf589c25ac58cddc5547" ns2:_="" ns3:_="">
    <xsd:import namespace="3bf9ce7c-b519-4c03-8ef7-ec4fd8112747"/>
    <xsd:import namespace="dcbf8a88-e063-4a69-82e9-42d02808f6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9ce7c-b519-4c03-8ef7-ec4fd81127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f8a88-e063-4a69-82e9-42d02808f6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CA6C9E-35EA-4229-9EA0-2483055171E9}">
  <ds:schemaRefs>
    <ds:schemaRef ds:uri="http://schemas.microsoft.com/office/infopath/2007/PartnerControls"/>
    <ds:schemaRef ds:uri="dcbf8a88-e063-4a69-82e9-42d02808f636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3bf9ce7c-b519-4c03-8ef7-ec4fd811274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ECCC664-E3D9-4CD2-896E-08380DE976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f9ce7c-b519-4c03-8ef7-ec4fd8112747"/>
    <ds:schemaRef ds:uri="dcbf8a88-e063-4a69-82e9-42d02808f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F5D9A0-627B-4810-A37B-DB4B888E36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OGTUoS methodology</vt:lpstr>
      <vt:lpstr>'OGTUoS methodology'!_ftn1</vt:lpstr>
    </vt:vector>
  </TitlesOfParts>
  <Company>CEPA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Sprake</dc:creator>
  <cp:lastModifiedBy>Cahir O’Neill</cp:lastModifiedBy>
  <dcterms:created xsi:type="dcterms:W3CDTF">2023-02-27T11:44:13Z</dcterms:created>
  <dcterms:modified xsi:type="dcterms:W3CDTF">2023-03-03T10:40:35Z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0x0101002DE35BE1F7303A428FD13A77FBA9B8DD</vt:lpwstr>
  </property>
</Properties>
</file>